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justinhogg/Library/CloudStorage/OneDrive-SharedLibraries-RightSourcePtyLtd/Executive - Documents/YouTube, Rendezvous &amp; Articles/Risk/"/>
    </mc:Choice>
  </mc:AlternateContent>
  <xr:revisionPtr revIDLastSave="0" documentId="13_ncr:1_{9D4BFBFD-6789-7A4C-B5A2-C1CE4EE258D2}" xr6:coauthVersionLast="47" xr6:coauthVersionMax="47" xr10:uidLastSave="{00000000-0000-0000-0000-000000000000}"/>
  <bookViews>
    <workbookView xWindow="30240" yWindow="500" windowWidth="38400" windowHeight="21100" xr2:uid="{696A5964-E9A5-BE41-847A-F26672D1F446}"/>
  </bookViews>
  <sheets>
    <sheet name="Risk register" sheetId="10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10" l="1"/>
  <c r="L12" i="10" s="1"/>
  <c r="M3" i="10"/>
  <c r="N3" i="10" s="1"/>
  <c r="M4" i="10"/>
  <c r="N4" i="10" s="1"/>
  <c r="M5" i="10"/>
  <c r="N5" i="10" s="1"/>
  <c r="M6" i="10"/>
  <c r="N6" i="10" s="1"/>
  <c r="M7" i="10"/>
  <c r="N7" i="10" s="1"/>
  <c r="M8" i="10"/>
  <c r="N8" i="10" s="1"/>
  <c r="M9" i="10"/>
  <c r="N9" i="10" s="1"/>
  <c r="M10" i="10"/>
  <c r="N10" i="10" s="1"/>
  <c r="M11" i="10"/>
  <c r="N11" i="10" s="1"/>
  <c r="M12" i="10"/>
  <c r="N12" i="10" s="1"/>
  <c r="M13" i="10"/>
  <c r="N13" i="10" s="1"/>
  <c r="M14" i="10"/>
  <c r="N14" i="10" s="1"/>
  <c r="M15" i="10"/>
  <c r="N15" i="10" s="1"/>
  <c r="M16" i="10"/>
  <c r="N16" i="10" s="1"/>
  <c r="M17" i="10"/>
  <c r="N17" i="10" s="1"/>
  <c r="M18" i="10"/>
  <c r="N18" i="10" s="1"/>
  <c r="M19" i="10"/>
  <c r="N19" i="10" s="1"/>
  <c r="M20" i="10"/>
  <c r="N20" i="10" s="1"/>
  <c r="K3" i="10"/>
  <c r="L3" i="10" s="1"/>
  <c r="K4" i="10"/>
  <c r="L4" i="10" s="1"/>
  <c r="K5" i="10"/>
  <c r="L5" i="10" s="1"/>
  <c r="K6" i="10"/>
  <c r="L6" i="10" s="1"/>
  <c r="K7" i="10"/>
  <c r="L7" i="10" s="1"/>
  <c r="K8" i="10"/>
  <c r="L8" i="10" s="1"/>
  <c r="K9" i="10"/>
  <c r="L9" i="10" s="1"/>
  <c r="L10" i="10"/>
  <c r="L11" i="10"/>
  <c r="K13" i="10"/>
  <c r="L13" i="10" s="1"/>
  <c r="K14" i="10"/>
  <c r="L14" i="10" s="1"/>
  <c r="K15" i="10"/>
  <c r="L15" i="10" s="1"/>
  <c r="K16" i="10"/>
  <c r="L16" i="10" s="1"/>
  <c r="K17" i="10"/>
  <c r="L17" i="10" s="1"/>
  <c r="L18" i="10"/>
  <c r="K19" i="10"/>
  <c r="L19" i="10" s="1"/>
  <c r="K20" i="10"/>
  <c r="L20" i="10" s="1"/>
  <c r="E17" i="10"/>
  <c r="E4" i="10"/>
  <c r="E7" i="10"/>
  <c r="E15" i="10"/>
  <c r="E16" i="10"/>
  <c r="E14" i="10"/>
  <c r="E3" i="10"/>
  <c r="E5" i="10"/>
  <c r="E6" i="10"/>
  <c r="E8" i="10"/>
  <c r="E18" i="10"/>
  <c r="E20" i="10"/>
  <c r="E19" i="10"/>
  <c r="E13" i="10"/>
  <c r="E11" i="10"/>
  <c r="E10" i="10"/>
  <c r="E9" i="10"/>
  <c r="E12" i="10"/>
  <c r="G17" i="10"/>
  <c r="G4" i="10"/>
  <c r="G7" i="10"/>
  <c r="G15" i="10"/>
  <c r="G16" i="10"/>
  <c r="G14" i="10"/>
  <c r="G3" i="10"/>
  <c r="G5" i="10"/>
  <c r="G6" i="10"/>
  <c r="G8" i="10"/>
  <c r="G18" i="10"/>
  <c r="G20" i="10"/>
  <c r="G19" i="10"/>
  <c r="G13" i="10"/>
  <c r="G11" i="10"/>
  <c r="G10" i="10"/>
  <c r="G9" i="10"/>
  <c r="G12" i="10"/>
  <c r="O3" i="10" l="1"/>
  <c r="P3" i="10" s="1" a="1"/>
  <c r="P3" i="10" s="1"/>
  <c r="H17" i="10"/>
  <c r="I17" i="10" s="1" a="1"/>
  <c r="I17" i="10" s="1"/>
  <c r="O5" i="10"/>
  <c r="P5" i="10" s="1" a="1"/>
  <c r="P5" i="10" s="1"/>
  <c r="O17" i="10"/>
  <c r="P17" i="10" s="1" a="1"/>
  <c r="P17" i="10" s="1"/>
  <c r="O13" i="10"/>
  <c r="P13" i="10" s="1" a="1"/>
  <c r="P13" i="10" s="1"/>
  <c r="O11" i="10"/>
  <c r="P11" i="10" s="1" a="1"/>
  <c r="P11" i="10" s="1"/>
  <c r="O19" i="10"/>
  <c r="P19" i="10" s="1" a="1"/>
  <c r="P19" i="10" s="1"/>
  <c r="O8" i="10"/>
  <c r="P8" i="10" s="1" a="1"/>
  <c r="P8" i="10" s="1"/>
  <c r="O14" i="10"/>
  <c r="P14" i="10" s="1" a="1"/>
  <c r="P14" i="10" s="1"/>
  <c r="O20" i="10"/>
  <c r="P20" i="10" s="1" a="1"/>
  <c r="P20" i="10" s="1"/>
  <c r="O10" i="10"/>
  <c r="P10" i="10" s="1" a="1"/>
  <c r="P10" i="10" s="1"/>
  <c r="O12" i="10"/>
  <c r="P12" i="10" s="1" a="1"/>
  <c r="P12" i="10" s="1"/>
  <c r="O16" i="10"/>
  <c r="P16" i="10" s="1" a="1"/>
  <c r="P16" i="10" s="1"/>
  <c r="O7" i="10"/>
  <c r="P7" i="10" s="1" a="1"/>
  <c r="P7" i="10" s="1"/>
  <c r="O15" i="10"/>
  <c r="P15" i="10" s="1" a="1"/>
  <c r="P15" i="10" s="1"/>
  <c r="O18" i="10"/>
  <c r="P18" i="10" s="1" a="1"/>
  <c r="P18" i="10" s="1"/>
  <c r="O9" i="10"/>
  <c r="P9" i="10" s="1" a="1"/>
  <c r="P9" i="10" s="1"/>
  <c r="O6" i="10"/>
  <c r="P6" i="10" s="1" a="1"/>
  <c r="P6" i="10" s="1"/>
  <c r="O4" i="10"/>
  <c r="P4" i="10" s="1" a="1"/>
  <c r="P4" i="10" s="1"/>
  <c r="H4" i="10"/>
  <c r="I4" i="10" s="1" a="1"/>
  <c r="I4" i="10" s="1"/>
  <c r="H9" i="10"/>
  <c r="I9" i="10" s="1" a="1"/>
  <c r="I9" i="10" s="1"/>
  <c r="H10" i="10"/>
  <c r="I10" i="10" s="1" a="1"/>
  <c r="I10" i="10" s="1"/>
  <c r="H14" i="10"/>
  <c r="I14" i="10" s="1" a="1"/>
  <c r="I14" i="10" s="1"/>
  <c r="H5" i="10"/>
  <c r="I5" i="10" s="1" a="1"/>
  <c r="I5" i="10" s="1"/>
  <c r="H20" i="10"/>
  <c r="I20" i="10" s="1" a="1"/>
  <c r="I20" i="10" s="1"/>
  <c r="H15" i="10"/>
  <c r="I15" i="10" s="1" a="1"/>
  <c r="I15" i="10" s="1"/>
  <c r="H7" i="10"/>
  <c r="I7" i="10" s="1" a="1"/>
  <c r="I7" i="10" s="1"/>
  <c r="H3" i="10"/>
  <c r="I3" i="10" s="1" a="1"/>
  <c r="I3" i="10" s="1"/>
  <c r="H18" i="10"/>
  <c r="I18" i="10" s="1" a="1"/>
  <c r="I18" i="10" s="1"/>
  <c r="H11" i="10"/>
  <c r="I11" i="10" s="1" a="1"/>
  <c r="I11" i="10" s="1"/>
  <c r="H8" i="10"/>
  <c r="I8" i="10" s="1" a="1"/>
  <c r="I8" i="10" s="1"/>
  <c r="H6" i="10"/>
  <c r="I6" i="10" s="1" a="1"/>
  <c r="I6" i="10" s="1"/>
  <c r="H13" i="10"/>
  <c r="I13" i="10" s="1" a="1"/>
  <c r="I13" i="10" s="1"/>
  <c r="H12" i="10"/>
  <c r="I12" i="10" s="1" a="1"/>
  <c r="I12" i="10" s="1"/>
  <c r="H19" i="10"/>
  <c r="I19" i="10" s="1" a="1"/>
  <c r="I19" i="10" s="1"/>
  <c r="H16" i="10"/>
  <c r="I16" i="10" s="1" a="1"/>
  <c r="I16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<sst xmlns="http://schemas.openxmlformats.org/spreadsheetml/2006/main" count="168" uniqueCount="80">
  <si>
    <t>IDENTIFY RISKS</t>
  </si>
  <si>
    <t>ANALYSE RISKS</t>
  </si>
  <si>
    <t>EVALUATE RISKS</t>
  </si>
  <si>
    <t>TREAT RISKS</t>
  </si>
  <si>
    <t>MONITOR AND REVIEW</t>
  </si>
  <si>
    <t>#</t>
  </si>
  <si>
    <t>RISK</t>
  </si>
  <si>
    <t>Risk Category</t>
  </si>
  <si>
    <t>Uncontrolled 
Risk Likelihood</t>
  </si>
  <si>
    <t>LV</t>
  </si>
  <si>
    <t xml:space="preserve">Uncontrolled 
Risk Consequence </t>
  </si>
  <si>
    <t>CV</t>
  </si>
  <si>
    <t>LV
 x 
CV</t>
  </si>
  <si>
    <t>Uncontrolled 
Risk Rating</t>
  </si>
  <si>
    <t>Risk Analysis</t>
  </si>
  <si>
    <t>Controlled 
Risk Likelihood</t>
  </si>
  <si>
    <t>LV2</t>
  </si>
  <si>
    <t xml:space="preserve">Controlled 
Risk Consequence </t>
  </si>
  <si>
    <t>CV2</t>
  </si>
  <si>
    <t>LV2 
x 
CV2</t>
  </si>
  <si>
    <t>Overall Risk Level
(Controlled 
Risk Rating)</t>
  </si>
  <si>
    <t>Risk Owner</t>
  </si>
  <si>
    <t>Unlikely</t>
  </si>
  <si>
    <t>Catastrophic</t>
  </si>
  <si>
    <t>Major</t>
  </si>
  <si>
    <t>Moderate</t>
  </si>
  <si>
    <t>Rare</t>
  </si>
  <si>
    <t>Minor</t>
  </si>
  <si>
    <t>Possible</t>
  </si>
  <si>
    <t>Medium</t>
  </si>
  <si>
    <t>Financial</t>
  </si>
  <si>
    <t>People and Culture</t>
  </si>
  <si>
    <t>Reputational</t>
  </si>
  <si>
    <t>Safety</t>
  </si>
  <si>
    <t>Approaching Zero</t>
  </si>
  <si>
    <t>Governance and Compliance</t>
  </si>
  <si>
    <t>Technology</t>
  </si>
  <si>
    <t>Managing Director</t>
  </si>
  <si>
    <t>Failure to set a clear business goal and strategies.</t>
  </si>
  <si>
    <t>Failure to project financial needs/costs.</t>
  </si>
  <si>
    <t>Failure of business strategies to align with market needs.</t>
  </si>
  <si>
    <t>Compromised physical security of business assets.</t>
  </si>
  <si>
    <t>Financial costs resulting from injury/death/damage to property.</t>
  </si>
  <si>
    <t>Breach of legislative and/or regulatory requirements.</t>
  </si>
  <si>
    <t>Insufficient insurance coverage to meet applicable legislative and regulatory requirements.</t>
  </si>
  <si>
    <t>Damage to/loss of information, communication and technology equipment (e.g. computer equipment, mobile devices and/or computer networks).</t>
  </si>
  <si>
    <t>Inadequate/inappropriate access controls.</t>
  </si>
  <si>
    <t>Data loss/breach due to cyber attack.</t>
  </si>
  <si>
    <t>Unsafe work environment.</t>
  </si>
  <si>
    <t>Ineffective management of staff.</t>
  </si>
  <si>
    <t>Risk Appetite</t>
  </si>
  <si>
    <t>Low</t>
  </si>
  <si>
    <t>Treatment Approach and Action</t>
  </si>
  <si>
    <t>No action required</t>
  </si>
  <si>
    <t>Insurance in place and reviewed annually</t>
  </si>
  <si>
    <t>Flexible work practices in place and monitoring of workloads</t>
  </si>
  <si>
    <t>Office within larger complex with electronic security</t>
  </si>
  <si>
    <t>Monitoring of results and feedback</t>
  </si>
  <si>
    <t>Strong practices in place with IT training through external provider and MFA on all systems</t>
  </si>
  <si>
    <t>Clear controls in place for access</t>
  </si>
  <si>
    <t>Lack of income generated to support operations</t>
  </si>
  <si>
    <t>Likely</t>
  </si>
  <si>
    <t>Insignificant</t>
  </si>
  <si>
    <t>Organisation in start-up phase</t>
  </si>
  <si>
    <t>Few number of transations are easily managed</t>
  </si>
  <si>
    <t>Utilising external support to monitor requirements</t>
  </si>
  <si>
    <t>Failure to establish or communicate policies and procedures.</t>
  </si>
  <si>
    <t>Minimal policies required at current size</t>
  </si>
  <si>
    <t>Insurance in place</t>
  </si>
  <si>
    <t>Failure to adequately manage the health and wellbeing of directors and staff</t>
  </si>
  <si>
    <t>No staff currently and policies to be put in place when hiring staff</t>
  </si>
  <si>
    <t>Lack of alignment between staff and the Organisation's strategic direction.</t>
  </si>
  <si>
    <t>Stong values and culture currently exisits</t>
  </si>
  <si>
    <t>Failure to manage stakeholder relationships</t>
  </si>
  <si>
    <t>Strong communication practices in place with stakeholders</t>
  </si>
  <si>
    <t>Development of feedback and complaints processes</t>
  </si>
  <si>
    <t>Working from home and kiln processes</t>
  </si>
  <si>
    <t>Challenges remain in regard to working from home and kiln facilities. Review and identify opportuntities to improve.</t>
  </si>
  <si>
    <t>Strategic</t>
  </si>
  <si>
    <t>Death, disability, retirement of Managing Director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</si>
</sst>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Alignment="1">
      <alignment horizontal="left" vertical="top" wrapText="1"/>
    </xf>
    <xf numFmtId="0" fontId="2" fillId="5" borderId="0" xfId="0" applyFont="1" applyFill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2" fillId="6" borderId="9" xfId="0" applyFont="1" applyFill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2" fillId="2" borderId="2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left" vertical="top" wrapText="1"/>
    </xf>
    <xf numFmtId="0" fontId="2" fillId="3" borderId="3" xfId="0" applyFont="1" applyFill="1" applyBorder="1" applyAlignment="1">
      <alignment horizontal="left" vertical="top" wrapText="1"/>
    </xf>
    <xf numFmtId="0" fontId="2" fillId="4" borderId="4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vertical="top" wrapText="1"/>
    </xf>
  </cellXfs>
  <cellStyles count="1">
    <cellStyle name="Normal" xfId="0" builtinId="0"/>
  </cellStyles>
  <dxfs count="28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1"/>
      </font>
      <fill>
        <patternFill>
          <bgColor rgb="FFFF6161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alignment horizontal="left" vertical="top" textRotation="0" wrapText="1" indent="0" justifyLastLine="0" shrinkToFit="0" readingOrder="0"/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ABFC47B-06BD-497A-8832-06157C3DE421}" name="Table62" displayName="Table62" ref="A2:S20" totalsRowShown="0" headerRowDxfId="27" dataDxfId="25" headerRowBorderDxfId="26" tableBorderDxfId="24" totalsRowBorderDxfId="23">
  <autoFilter ref="A2:S20" xr:uid="{A5D3A7A0-4E81-469E-846E-E6A0F158C9AB}"/>
  <sortState xmlns:xlrd2="http://schemas.microsoft.com/office/spreadsheetml/2017/richdata2" ref="A3:S20">
    <sortCondition ref="C2:C20"/>
  </sortState>
  <tableColumns count="19">
    <tableColumn id="1" xr3:uid="{CAFDF161-195E-45D2-B3DF-CE8DB5A00CF2}" name="#" dataDxfId="22"/>
    <tableColumn id="3" xr3:uid="{06E7879C-704D-4134-BF86-721AB7826BEF}" name="RISK" dataDxfId="21"/>
    <tableColumn id="5" xr3:uid="{FDBBD828-129D-4106-94D8-CCFE2EC43DAF}" name="Risk Category" dataDxfId="20"/>
    <tableColumn id="6" xr3:uid="{426CA95E-6D25-45D3-AE82-29215C72755D}" name="Uncontrolled _x000a_Risk Likelihood" dataDxfId="19"/>
    <tableColumn id="7" xr3:uid="{8A3E0D3F-A3FA-4B93-8BDB-A2873EF5397B}" name="LV" dataDxfId="18">
      <calculatedColumnFormula>IF(D3="Rare", "1", IF(D3="Unlikely", "2", IF(D3="Possible", "3", IF(D3="Likely", "4", IF(D3="Almost Certain", "5", IF(D3 ="", "-" ))))))</calculatedColumnFormula>
    </tableColumn>
    <tableColumn id="8" xr3:uid="{C5B7EB7B-96DA-4A8A-BA84-F728D508CBCE}" name="Uncontrolled _x000a_Risk Consequence " dataDxfId="17"/>
    <tableColumn id="9" xr3:uid="{8CFEB46E-006D-4A0A-BB99-68B70F9E77B9}" name="CV" dataDxfId="16">
      <calculatedColumnFormula>IF(F3="Insignificant", "1", IF(F3="Minor", "2", IF(F3="Moderate", "3", IF(F3="Major", "4", IF(F3="Catastrophic", "5", IF(F3 ="", "-" ))))))</calculatedColumnFormula>
    </tableColumn>
    <tableColumn id="10" xr3:uid="{7E918BD5-8C5A-4127-B438-ED4F8E65AA4C}" name="LV_x000a_ x _x000a_CV" dataDxfId="15">
      <calculatedColumnFormula>IF(G3="-", "-", (E3*G3))</calculatedColumnFormula>
    </tableColumn>
    <tableColumn id="11" xr3:uid="{41C0F066-CE4B-455F-950E-CF323C1D0A2D}" name="Uncontrolled _x000a_Risk Rating" dataDxfId="14">
      <calculatedColumnFormula array="1">IF(H3="-", "-", IF(H3&lt;=3,"Low", IF(H3&lt;=9,"Medium", IF(H3&lt;=16,"High",”Extreme”))))</calculatedColumnFormula>
    </tableColumn>
    <tableColumn id="12" xr3:uid="{18E58797-7891-417C-AE09-0F402A4924D6}" name="Risk Analysis" dataDxfId="13"/>
    <tableColumn id="13" xr3:uid="{CF9BEC0C-B763-4849-AD4C-025A4FDE8C0F}" name="Controlled _x000a_Risk Likelihood" dataDxfId="12">
      <calculatedColumnFormula>Table62[[#This Row],[Uncontrolled 
Risk Likelihood]]</calculatedColumnFormula>
    </tableColumn>
    <tableColumn id="14" xr3:uid="{4B23FA17-961C-4653-8E53-5BE7D99A6959}" name="LV2" dataDxfId="11">
      <calculatedColumnFormula>IF(K3="Rare", "1", IF(K3="Unlikely", "2", IF(K3="Possible", "3", IF(K3="Likely", "4", IF(K3="Almost Certain", "5", IF(K3 ="", "-" ))))))</calculatedColumnFormula>
    </tableColumn>
    <tableColumn id="15" xr3:uid="{08841249-90A7-47C5-9BC1-CFDD068A491B}" name="Controlled _x000a_Risk Consequence " dataDxfId="10">
      <calculatedColumnFormula>Table62[[#This Row],[Uncontrolled 
Risk Consequence ]]</calculatedColumnFormula>
    </tableColumn>
    <tableColumn id="16" xr3:uid="{0F2A258E-6690-40AA-985B-23EAFED547F9}" name="CV2" dataDxfId="9">
      <calculatedColumnFormula>IF(M3="Insignificant", "1", IF(M3="Minor", "2", IF(M3="Moderate", "3", IF(M3="Major", "4", IF(M3="Catastrophic", "5", IF(M3 ="", "-" ))))))</calculatedColumnFormula>
    </tableColumn>
    <tableColumn id="17" xr3:uid="{AFF64807-AB9E-473E-B8EC-BE293707A5DA}" name="LV2 _x000a_x _x000a_CV2" dataDxfId="8">
      <calculatedColumnFormula>IF(L3="-", "-", (L3*N3))</calculatedColumnFormula>
    </tableColumn>
    <tableColumn id="18" xr3:uid="{7052B477-363B-47DA-BD0E-BC2CB87C142F}" name="Overall Risk Level_x000a_(Controlled _x000a_Risk Rating)" dataDxfId="7">
      <calculatedColumnFormula array="1">IF(O3="-", "-", IF(O3&lt;=3,"Low", IF(O3&lt;=9,"Medium", IF(O3&lt;=16,"High",”Extreme”))))</calculatedColumnFormula>
    </tableColumn>
    <tableColumn id="19" xr3:uid="{1A5AD70B-4F2D-405D-A92D-80D96F175D70}" name="Risk Appetite" dataDxfId="6">
      <calculatedColumnFormula>IF(C3="Financial","9",IF(C3="Strategic and Tactical","9",IF(C3="Environment and Sustainability","8",IF(C3="Project","8",IF(C3="Reputational","6",IF(C3="Operational","9",IF(C3="People and Culture","3",IF(C3="Member Service","4",IF(C3="Governance Risk and Compliance","3",IF(C3="ICT","6",IF(C3="Safety","0",IF(C3="Political","0",IF(C3="","-")))))))))))))</calculatedColumnFormula>
    </tableColumn>
    <tableColumn id="21" xr3:uid="{69EC9F75-18C5-4402-BDCB-4C1998D88EC4}" name="Treatment Approach and Action" dataDxfId="5"/>
    <tableColumn id="22" xr3:uid="{A7B00005-3567-42BA-9228-7846C59E2818}" name="Risk Owner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20AD9-AB7B-4F40-92B2-916BFC98514A}">
  <dimension ref="A1:S20"/>
  <sheetViews>
    <sheetView tabSelected="1" zoomScale="140" zoomScaleNormal="140" workbookViewId="0">
      <pane ySplit="2" topLeftCell="A3" activePane="bottomLeft" state="frozen"/>
      <selection pane="bottomLeft" activeCell="B5" sqref="B5"/>
    </sheetView>
  </sheetViews>
  <sheetFormatPr baseColWidth="10" defaultColWidth="27.83203125" defaultRowHeight="11" x14ac:dyDescent="0.2"/>
  <cols>
    <col min="1" max="1" width="4" style="3" bestFit="1" customWidth="1"/>
    <col min="2" max="2" width="28" style="3" bestFit="1" customWidth="1"/>
    <col min="3" max="3" width="16.33203125" style="13" bestFit="1" customWidth="1"/>
    <col min="4" max="4" width="11.5" style="3" bestFit="1" customWidth="1"/>
    <col min="5" max="5" width="4.6640625" style="3" bestFit="1" customWidth="1"/>
    <col min="6" max="6" width="13" style="3" bestFit="1" customWidth="1"/>
    <col min="7" max="8" width="4.83203125" style="3" bestFit="1" customWidth="1"/>
    <col min="9" max="9" width="10.33203125" style="3" bestFit="1" customWidth="1"/>
    <col min="10" max="10" width="21" style="3" customWidth="1"/>
    <col min="11" max="11" width="11.5" style="3" bestFit="1" customWidth="1"/>
    <col min="12" max="12" width="5.33203125" style="3" bestFit="1" customWidth="1"/>
    <col min="13" max="13" width="13" style="3" bestFit="1" customWidth="1"/>
    <col min="14" max="15" width="5.5" style="3" bestFit="1" customWidth="1"/>
    <col min="16" max="16" width="13.1640625" style="3" bestFit="1" customWidth="1"/>
    <col min="17" max="17" width="10.83203125" style="3" bestFit="1" customWidth="1"/>
    <col min="18" max="18" width="21.1640625" style="3" bestFit="1" customWidth="1"/>
    <col min="19" max="19" width="17.5" style="3" bestFit="1" customWidth="1"/>
    <col min="20" max="16384" width="27.83203125" style="3"/>
  </cols>
  <sheetData>
    <row r="1" spans="1:19" s="1" customFormat="1" ht="15" x14ac:dyDescent="0.2">
      <c r="B1" s="14" t="s">
        <v>0</v>
      </c>
      <c r="C1" s="14"/>
      <c r="D1" s="15" t="s">
        <v>1</v>
      </c>
      <c r="E1" s="15"/>
      <c r="F1" s="15"/>
      <c r="G1" s="15"/>
      <c r="H1" s="15"/>
      <c r="I1" s="15"/>
      <c r="J1" s="16"/>
      <c r="K1" s="17" t="s">
        <v>2</v>
      </c>
      <c r="L1" s="18"/>
      <c r="M1" s="18"/>
      <c r="N1" s="18"/>
      <c r="O1" s="18"/>
      <c r="P1" s="18"/>
      <c r="Q1" s="18"/>
      <c r="R1" s="2" t="s">
        <v>3</v>
      </c>
      <c r="S1" s="10" t="s">
        <v>4</v>
      </c>
    </row>
    <row r="2" spans="1:19" ht="36" x14ac:dyDescent="0.2">
      <c r="A2" s="4" t="s">
        <v>5</v>
      </c>
      <c r="B2" s="5" t="s">
        <v>6</v>
      </c>
      <c r="C2" s="11" t="s">
        <v>7</v>
      </c>
      <c r="D2" s="5" t="s">
        <v>8</v>
      </c>
      <c r="E2" s="5" t="s">
        <v>9</v>
      </c>
      <c r="F2" s="5" t="s">
        <v>10</v>
      </c>
      <c r="G2" s="5" t="s">
        <v>11</v>
      </c>
      <c r="H2" s="5" t="s">
        <v>12</v>
      </c>
      <c r="I2" s="5" t="s">
        <v>13</v>
      </c>
      <c r="J2" s="5" t="s">
        <v>14</v>
      </c>
      <c r="K2" s="5" t="s">
        <v>15</v>
      </c>
      <c r="L2" s="5" t="s">
        <v>16</v>
      </c>
      <c r="M2" s="5" t="s">
        <v>17</v>
      </c>
      <c r="N2" s="5" t="s">
        <v>18</v>
      </c>
      <c r="O2" s="5" t="s">
        <v>19</v>
      </c>
      <c r="P2" s="5" t="s">
        <v>20</v>
      </c>
      <c r="Q2" s="5" t="s">
        <v>50</v>
      </c>
      <c r="R2" s="5" t="s">
        <v>52</v>
      </c>
      <c r="S2" s="6" t="s">
        <v>21</v>
      </c>
    </row>
    <row r="3" spans="1:19" ht="12" x14ac:dyDescent="0.2">
      <c r="A3" s="7">
        <v>1</v>
      </c>
      <c r="B3" s="8" t="s">
        <v>60</v>
      </c>
      <c r="C3" s="12" t="s">
        <v>30</v>
      </c>
      <c r="D3" s="8" t="s">
        <v>61</v>
      </c>
      <c r="E3" s="8" t="str">
        <f t="shared" ref="E3:E13" si="0">IF(D3="Rare", "1", IF(D3="Unlikely", "2", IF(D3="Possible", "3", IF(D3="Likely", "4", IF(D3="Almost Certain", "5", IF(D3 ="", "-" ))))))</f>
        <v>4</v>
      </c>
      <c r="F3" s="8" t="s">
        <v>62</v>
      </c>
      <c r="G3" s="8" t="str">
        <f t="shared" ref="G3:G13" si="1">IF(F3="Insignificant", "1", IF(F3="Minor", "2", IF(F3="Moderate", "3", IF(F3="Major", "4", IF(F3="Catastrophic", "5", IF(F3 ="", "-" ))))))</f>
        <v>1</v>
      </c>
      <c r="H3" s="8">
        <f t="shared" ref="H3:H13" si="2">IF(G3="-", "-", (E3*G3))</f>
        <v>4</v>
      </c>
      <c r="I3" s="8" t="str" cm="1">
        <f t="array" ref="I3">IF(H3="-", "-", IF(H3&lt;=3,"Low", IF(H3&lt;=9,"Medium", IF(H3&lt;=16,"High",”Extreme”))))</f>
        <v>Medium</v>
      </c>
      <c r="J3" s="8" t="s">
        <v>63</v>
      </c>
      <c r="K3" s="8" t="str">
        <f>Table62[[#This Row],[Uncontrolled 
Risk Likelihood]]</f>
        <v>Likely</v>
      </c>
      <c r="L3" s="8" t="str">
        <f t="shared" ref="L3:L13" si="3">IF(K3="Rare", "1", IF(K3="Unlikely", "2", IF(K3="Possible", "3", IF(K3="Likely", "4", IF(K3="Almost Certain", "5", IF(K3 ="", "-" ))))))</f>
        <v>4</v>
      </c>
      <c r="M3" s="8" t="str">
        <f>Table62[[#This Row],[Uncontrolled 
Risk Consequence ]]</f>
        <v>Insignificant</v>
      </c>
      <c r="N3" s="8" t="str">
        <f t="shared" ref="N3:N13" si="4">IF(M3="Insignificant", "1", IF(M3="Minor", "2", IF(M3="Moderate", "3", IF(M3="Major", "4", IF(M3="Catastrophic", "5", IF(M3 ="", "-" ))))))</f>
        <v>1</v>
      </c>
      <c r="O3" s="8">
        <f t="shared" ref="O3:O13" si="5">IF(L3="-", "-", (L3*N3))</f>
        <v>4</v>
      </c>
      <c r="P3" s="8" t="str" cm="1">
        <f t="array" ref="P3">IF(O3="-", "-", IF(O3&lt;=3,"Low", IF(O3&lt;=9,"Medium", IF(O3&lt;=16,"High",”Extreme”))))</f>
        <v>Medium</v>
      </c>
      <c r="Q3" s="8" t="s">
        <v>29</v>
      </c>
      <c r="R3" s="8" t="s">
        <v>53</v>
      </c>
      <c r="S3" s="9" t="s">
        <v>37</v>
      </c>
    </row>
    <row r="4" spans="1:19" ht="24" x14ac:dyDescent="0.2">
      <c r="A4" s="7">
        <v>2</v>
      </c>
      <c r="B4" s="8" t="s">
        <v>39</v>
      </c>
      <c r="C4" s="12" t="s">
        <v>30</v>
      </c>
      <c r="D4" s="8" t="s">
        <v>26</v>
      </c>
      <c r="E4" s="8" t="str">
        <f t="shared" si="0"/>
        <v>1</v>
      </c>
      <c r="F4" s="8" t="s">
        <v>24</v>
      </c>
      <c r="G4" s="8" t="str">
        <f t="shared" si="1"/>
        <v>4</v>
      </c>
      <c r="H4" s="8">
        <f t="shared" si="2"/>
        <v>4</v>
      </c>
      <c r="I4" s="8" t="str" cm="1">
        <f t="array" ref="I4">IF(H4="-", "-", IF(H4&lt;=3,"Low", IF(H4&lt;=9,"Medium", IF(H4&lt;=16,"High",”Extreme”))))</f>
        <v>Medium</v>
      </c>
      <c r="J4" s="8" t="s">
        <v>64</v>
      </c>
      <c r="K4" s="8" t="str">
        <f>Table62[[#This Row],[Uncontrolled 
Risk Likelihood]]</f>
        <v>Rare</v>
      </c>
      <c r="L4" s="8" t="str">
        <f t="shared" si="3"/>
        <v>1</v>
      </c>
      <c r="M4" s="8" t="str">
        <f>Table62[[#This Row],[Uncontrolled 
Risk Consequence ]]</f>
        <v>Major</v>
      </c>
      <c r="N4" s="8" t="str">
        <f t="shared" si="4"/>
        <v>4</v>
      </c>
      <c r="O4" s="8">
        <f t="shared" si="5"/>
        <v>4</v>
      </c>
      <c r="P4" s="8" t="str" cm="1">
        <f t="array" ref="P4">IF(O4="-", "-", IF(O4&lt;=3,"Low", IF(O4&lt;=9,"Medium", IF(O4&lt;=16,"High",”Extreme”))))</f>
        <v>Medium</v>
      </c>
      <c r="Q4" s="8" t="s">
        <v>29</v>
      </c>
      <c r="R4" s="8" t="s">
        <v>53</v>
      </c>
      <c r="S4" s="9" t="s">
        <v>37</v>
      </c>
    </row>
    <row r="5" spans="1:19" ht="24" x14ac:dyDescent="0.2">
      <c r="A5" s="7">
        <v>3</v>
      </c>
      <c r="B5" s="8" t="s">
        <v>42</v>
      </c>
      <c r="C5" s="12" t="s">
        <v>30</v>
      </c>
      <c r="D5" s="8" t="s">
        <v>22</v>
      </c>
      <c r="E5" s="8" t="str">
        <f t="shared" si="0"/>
        <v>2</v>
      </c>
      <c r="F5" s="8" t="s">
        <v>25</v>
      </c>
      <c r="G5" s="8" t="str">
        <f t="shared" si="1"/>
        <v>3</v>
      </c>
      <c r="H5" s="8">
        <f t="shared" si="2"/>
        <v>6</v>
      </c>
      <c r="I5" s="8" t="str" cm="1">
        <f t="array" ref="I5">IF(H5="-", "-", IF(H5&lt;=3,"Low", IF(H5&lt;=9,"Medium", IF(H5&lt;=16,"High",”Extreme”))))</f>
        <v>Medium</v>
      </c>
      <c r="J5" s="8" t="s">
        <v>54</v>
      </c>
      <c r="K5" s="8" t="str">
        <f>Table62[[#This Row],[Uncontrolled 
Risk Likelihood]]</f>
        <v>Unlikely</v>
      </c>
      <c r="L5" s="8" t="str">
        <f t="shared" si="3"/>
        <v>2</v>
      </c>
      <c r="M5" s="8" t="str">
        <f>Table62[[#This Row],[Uncontrolled 
Risk Consequence ]]</f>
        <v>Moderate</v>
      </c>
      <c r="N5" s="8" t="str">
        <f t="shared" si="4"/>
        <v>3</v>
      </c>
      <c r="O5" s="8">
        <f t="shared" si="5"/>
        <v>6</v>
      </c>
      <c r="P5" s="8" t="str" cm="1">
        <f t="array" ref="P5">IF(O5="-", "-", IF(O5&lt;=3,"Low", IF(O5&lt;=9,"Medium", IF(O5&lt;=16,"High",”Extreme”))))</f>
        <v>Medium</v>
      </c>
      <c r="Q5" s="8" t="s">
        <v>29</v>
      </c>
      <c r="R5" s="8" t="s">
        <v>53</v>
      </c>
      <c r="S5" s="9" t="s">
        <v>37</v>
      </c>
    </row>
    <row r="6" spans="1:19" ht="24" x14ac:dyDescent="0.2">
      <c r="A6" s="7">
        <v>4</v>
      </c>
      <c r="B6" s="8" t="s">
        <v>43</v>
      </c>
      <c r="C6" s="12" t="s">
        <v>35</v>
      </c>
      <c r="D6" s="8" t="s">
        <v>26</v>
      </c>
      <c r="E6" s="8" t="str">
        <f t="shared" si="0"/>
        <v>1</v>
      </c>
      <c r="F6" s="8" t="s">
        <v>25</v>
      </c>
      <c r="G6" s="8" t="str">
        <f t="shared" si="1"/>
        <v>3</v>
      </c>
      <c r="H6" s="8">
        <f t="shared" si="2"/>
        <v>3</v>
      </c>
      <c r="I6" s="8" t="str" cm="1">
        <f t="array" ref="I6">IF(H6="-", "-", IF(H6&lt;=3,"Low", IF(H6&lt;=9,"Medium", IF(H6&lt;=16,"High",”Extreme”))))</f>
        <v>Low</v>
      </c>
      <c r="J6" s="8" t="s">
        <v>65</v>
      </c>
      <c r="K6" s="8" t="str">
        <f>Table62[[#This Row],[Uncontrolled 
Risk Likelihood]]</f>
        <v>Rare</v>
      </c>
      <c r="L6" s="8" t="str">
        <f t="shared" si="3"/>
        <v>1</v>
      </c>
      <c r="M6" s="8" t="str">
        <f>Table62[[#This Row],[Uncontrolled 
Risk Consequence ]]</f>
        <v>Moderate</v>
      </c>
      <c r="N6" s="8" t="str">
        <f t="shared" si="4"/>
        <v>3</v>
      </c>
      <c r="O6" s="8">
        <f t="shared" si="5"/>
        <v>3</v>
      </c>
      <c r="P6" s="8" t="str" cm="1">
        <f t="array" ref="P6">IF(O6="-", "-", IF(O6&lt;=3,"Low", IF(O6&lt;=9,"Medium", IF(O6&lt;=16,"High",”Extreme”))))</f>
        <v>Low</v>
      </c>
      <c r="Q6" s="8" t="s">
        <v>51</v>
      </c>
      <c r="R6" s="8" t="s">
        <v>53</v>
      </c>
      <c r="S6" s="9" t="s">
        <v>37</v>
      </c>
    </row>
    <row r="7" spans="1:19" ht="24" x14ac:dyDescent="0.2">
      <c r="A7" s="7">
        <v>5</v>
      </c>
      <c r="B7" s="8" t="s">
        <v>66</v>
      </c>
      <c r="C7" s="12" t="s">
        <v>35</v>
      </c>
      <c r="D7" s="8" t="s">
        <v>26</v>
      </c>
      <c r="E7" s="8" t="str">
        <f t="shared" si="0"/>
        <v>1</v>
      </c>
      <c r="F7" s="8" t="s">
        <v>25</v>
      </c>
      <c r="G7" s="8" t="str">
        <f t="shared" si="1"/>
        <v>3</v>
      </c>
      <c r="H7" s="8">
        <f t="shared" si="2"/>
        <v>3</v>
      </c>
      <c r="I7" s="8" t="str" cm="1">
        <f t="array" ref="I7">IF(H7="-", "-", IF(H7&lt;=3,"Low", IF(H7&lt;=9,"Medium", IF(H7&lt;=16,"High",”Extreme”))))</f>
        <v>Low</v>
      </c>
      <c r="J7" s="8" t="s">
        <v>67</v>
      </c>
      <c r="K7" s="8" t="str">
        <f>Table62[[#This Row],[Uncontrolled 
Risk Likelihood]]</f>
        <v>Rare</v>
      </c>
      <c r="L7" s="8" t="str">
        <f t="shared" si="3"/>
        <v>1</v>
      </c>
      <c r="M7" s="8" t="str">
        <f>Table62[[#This Row],[Uncontrolled 
Risk Consequence ]]</f>
        <v>Moderate</v>
      </c>
      <c r="N7" s="8" t="str">
        <f t="shared" si="4"/>
        <v>3</v>
      </c>
      <c r="O7" s="8">
        <f t="shared" si="5"/>
        <v>3</v>
      </c>
      <c r="P7" s="8" t="str" cm="1">
        <f t="array" ref="P7">IF(O7="-", "-", IF(O7&lt;=3,"Low", IF(O7&lt;=9,"Medium", IF(O7&lt;=16,"High",”Extreme”))))</f>
        <v>Low</v>
      </c>
      <c r="Q7" s="8" t="s">
        <v>51</v>
      </c>
      <c r="R7" s="8" t="s">
        <v>53</v>
      </c>
      <c r="S7" s="9" t="s">
        <v>37</v>
      </c>
    </row>
    <row r="8" spans="1:19" ht="36" x14ac:dyDescent="0.2">
      <c r="A8" s="7">
        <v>6</v>
      </c>
      <c r="B8" s="8" t="s">
        <v>44</v>
      </c>
      <c r="C8" s="12" t="s">
        <v>35</v>
      </c>
      <c r="D8" s="8" t="s">
        <v>26</v>
      </c>
      <c r="E8" s="8" t="str">
        <f t="shared" si="0"/>
        <v>1</v>
      </c>
      <c r="F8" s="8" t="s">
        <v>25</v>
      </c>
      <c r="G8" s="8" t="str">
        <f t="shared" si="1"/>
        <v>3</v>
      </c>
      <c r="H8" s="8">
        <f t="shared" si="2"/>
        <v>3</v>
      </c>
      <c r="I8" s="8" t="str" cm="1">
        <f t="array" ref="I8">IF(H8="-", "-", IF(H8&lt;=3,"Low", IF(H8&lt;=9,"Medium", IF(H8&lt;=16,"High",”Extreme”))))</f>
        <v>Low</v>
      </c>
      <c r="J8" s="8" t="s">
        <v>68</v>
      </c>
      <c r="K8" s="8" t="str">
        <f>Table62[[#This Row],[Uncontrolled 
Risk Likelihood]]</f>
        <v>Rare</v>
      </c>
      <c r="L8" s="8" t="str">
        <f t="shared" si="3"/>
        <v>1</v>
      </c>
      <c r="M8" s="8" t="str">
        <f>Table62[[#This Row],[Uncontrolled 
Risk Consequence ]]</f>
        <v>Moderate</v>
      </c>
      <c r="N8" s="8" t="str">
        <f t="shared" si="4"/>
        <v>3</v>
      </c>
      <c r="O8" s="8">
        <f t="shared" si="5"/>
        <v>3</v>
      </c>
      <c r="P8" s="8" t="str" cm="1">
        <f t="array" ref="P8">IF(O8="-", "-", IF(O8&lt;=3,"Low", IF(O8&lt;=9,"Medium", IF(O8&lt;=16,"High",”Extreme”))))</f>
        <v>Low</v>
      </c>
      <c r="Q8" s="8" t="s">
        <v>51</v>
      </c>
      <c r="R8" s="8" t="s">
        <v>53</v>
      </c>
      <c r="S8" s="9" t="s">
        <v>37</v>
      </c>
    </row>
    <row r="9" spans="1:19" ht="24" x14ac:dyDescent="0.2">
      <c r="A9" s="7">
        <v>7</v>
      </c>
      <c r="B9" s="8" t="s">
        <v>69</v>
      </c>
      <c r="C9" s="12" t="s">
        <v>31</v>
      </c>
      <c r="D9" s="8" t="s">
        <v>26</v>
      </c>
      <c r="E9" s="8" t="str">
        <f t="shared" si="0"/>
        <v>1</v>
      </c>
      <c r="F9" s="8" t="s">
        <v>24</v>
      </c>
      <c r="G9" s="8" t="str">
        <f t="shared" si="1"/>
        <v>4</v>
      </c>
      <c r="H9" s="8">
        <f t="shared" si="2"/>
        <v>4</v>
      </c>
      <c r="I9" s="8" t="str" cm="1">
        <f t="array" ref="I9">IF(H9="-", "-", IF(H9&lt;=3,"Low", IF(H9&lt;=9,"Medium", IF(H9&lt;=16,"High",”Extreme”))))</f>
        <v>Medium</v>
      </c>
      <c r="J9" s="8" t="s">
        <v>55</v>
      </c>
      <c r="K9" s="8" t="str">
        <f>Table62[[#This Row],[Uncontrolled 
Risk Likelihood]]</f>
        <v>Rare</v>
      </c>
      <c r="L9" s="8" t="str">
        <f t="shared" si="3"/>
        <v>1</v>
      </c>
      <c r="M9" s="8" t="str">
        <f>Table62[[#This Row],[Uncontrolled 
Risk Consequence ]]</f>
        <v>Major</v>
      </c>
      <c r="N9" s="8" t="str">
        <f t="shared" si="4"/>
        <v>4</v>
      </c>
      <c r="O9" s="8">
        <f t="shared" si="5"/>
        <v>4</v>
      </c>
      <c r="P9" s="8" t="str" cm="1">
        <f t="array" ref="P9">IF(O9="-", "-", IF(O9&lt;=3,"Low", IF(O9&lt;=9,"Medium", IF(O9&lt;=16,"High",”Extreme”))))</f>
        <v>Medium</v>
      </c>
      <c r="Q9" s="8" t="s">
        <v>51</v>
      </c>
      <c r="R9" s="8"/>
      <c r="S9" s="9" t="s">
        <v>37</v>
      </c>
    </row>
    <row r="10" spans="1:19" ht="24" x14ac:dyDescent="0.2">
      <c r="A10" s="7">
        <v>8</v>
      </c>
      <c r="B10" s="8" t="s">
        <v>49</v>
      </c>
      <c r="C10" s="12" t="s">
        <v>31</v>
      </c>
      <c r="D10" s="8" t="s">
        <v>22</v>
      </c>
      <c r="E10" s="8" t="str">
        <f t="shared" si="0"/>
        <v>2</v>
      </c>
      <c r="F10" s="8" t="s">
        <v>27</v>
      </c>
      <c r="G10" s="8" t="str">
        <f t="shared" si="1"/>
        <v>2</v>
      </c>
      <c r="H10" s="8">
        <f t="shared" si="2"/>
        <v>4</v>
      </c>
      <c r="I10" s="8" t="str" cm="1">
        <f t="array" ref="I10">IF(H10="-", "-", IF(H10&lt;=3,"Low", IF(H10&lt;=9,"Medium", IF(H10&lt;=16,"High",”Extreme”))))</f>
        <v>Medium</v>
      </c>
      <c r="J10" s="8" t="s">
        <v>70</v>
      </c>
      <c r="K10" s="8" t="s">
        <v>26</v>
      </c>
      <c r="L10" s="8" t="str">
        <f t="shared" si="3"/>
        <v>1</v>
      </c>
      <c r="M10" s="8" t="str">
        <f>Table62[[#This Row],[Uncontrolled 
Risk Consequence ]]</f>
        <v>Minor</v>
      </c>
      <c r="N10" s="8" t="str">
        <f t="shared" si="4"/>
        <v>2</v>
      </c>
      <c r="O10" s="8">
        <f t="shared" si="5"/>
        <v>2</v>
      </c>
      <c r="P10" s="8" t="str" cm="1">
        <f t="array" ref="P10">IF(O10="-", "-", IF(O10&lt;=3,"Low", IF(O10&lt;=9,"Medium", IF(O10&lt;=16,"High",”Extreme”))))</f>
        <v>Low</v>
      </c>
      <c r="Q10" s="8" t="s">
        <v>51</v>
      </c>
      <c r="R10" s="8" t="s">
        <v>53</v>
      </c>
      <c r="S10" s="9" t="s">
        <v>37</v>
      </c>
    </row>
    <row r="11" spans="1:19" ht="24" x14ac:dyDescent="0.2">
      <c r="A11" s="7">
        <v>9</v>
      </c>
      <c r="B11" s="8" t="s">
        <v>71</v>
      </c>
      <c r="C11" s="12" t="s">
        <v>31</v>
      </c>
      <c r="D11" s="8" t="s">
        <v>22</v>
      </c>
      <c r="E11" s="8" t="str">
        <f t="shared" si="0"/>
        <v>2</v>
      </c>
      <c r="F11" s="8" t="s">
        <v>27</v>
      </c>
      <c r="G11" s="8" t="str">
        <f t="shared" si="1"/>
        <v>2</v>
      </c>
      <c r="H11" s="8">
        <f t="shared" si="2"/>
        <v>4</v>
      </c>
      <c r="I11" s="8" t="str" cm="1">
        <f t="array" ref="I11">IF(H11="-", "-", IF(H11&lt;=3,"Low", IF(H11&lt;=9,"Medium", IF(H11&lt;=16,"High",”Extreme”))))</f>
        <v>Medium</v>
      </c>
      <c r="J11" s="8" t="s">
        <v>72</v>
      </c>
      <c r="K11" s="8" t="s">
        <v>26</v>
      </c>
      <c r="L11" s="8" t="str">
        <f t="shared" si="3"/>
        <v>1</v>
      </c>
      <c r="M11" s="8" t="str">
        <f>Table62[[#This Row],[Uncontrolled 
Risk Consequence ]]</f>
        <v>Minor</v>
      </c>
      <c r="N11" s="8" t="str">
        <f t="shared" si="4"/>
        <v>2</v>
      </c>
      <c r="O11" s="8">
        <f t="shared" si="5"/>
        <v>2</v>
      </c>
      <c r="P11" s="8" t="str" cm="1">
        <f t="array" ref="P11">IF(O11="-", "-", IF(O11&lt;=3,"Low", IF(O11&lt;=9,"Medium", IF(O11&lt;=16,"High",”Extreme”))))</f>
        <v>Low</v>
      </c>
      <c r="Q11" s="8" t="s">
        <v>51</v>
      </c>
      <c r="R11" s="8" t="s">
        <v>53</v>
      </c>
      <c r="S11" s="9" t="s">
        <v>37</v>
      </c>
    </row>
    <row r="12" spans="1:19" ht="24" x14ac:dyDescent="0.2">
      <c r="A12" s="7">
        <v>10</v>
      </c>
      <c r="B12" s="8" t="s">
        <v>73</v>
      </c>
      <c r="C12" s="12" t="s">
        <v>32</v>
      </c>
      <c r="D12" s="8" t="s">
        <v>22</v>
      </c>
      <c r="E12" s="8" t="str">
        <f t="shared" si="0"/>
        <v>2</v>
      </c>
      <c r="F12" s="8" t="s">
        <v>25</v>
      </c>
      <c r="G12" s="8" t="str">
        <f t="shared" si="1"/>
        <v>3</v>
      </c>
      <c r="H12" s="8">
        <f t="shared" si="2"/>
        <v>6</v>
      </c>
      <c r="I12" s="8" t="str" cm="1">
        <f t="array" ref="I12">IF(H12="-", "-", IF(H12&lt;=3,"Low", IF(H12&lt;=9,"Medium", IF(H12&lt;=16,"High",”Extreme”))))</f>
        <v>Medium</v>
      </c>
      <c r="J12" s="8" t="s">
        <v>74</v>
      </c>
      <c r="K12" s="8" t="str">
        <f>Table62[[#This Row],[Uncontrolled 
Risk Likelihood]]</f>
        <v>Unlikely</v>
      </c>
      <c r="L12" s="8" t="str">
        <f t="shared" si="3"/>
        <v>2</v>
      </c>
      <c r="M12" s="8" t="str">
        <f>Table62[[#This Row],[Uncontrolled 
Risk Consequence ]]</f>
        <v>Moderate</v>
      </c>
      <c r="N12" s="8" t="str">
        <f t="shared" si="4"/>
        <v>3</v>
      </c>
      <c r="O12" s="8">
        <f t="shared" si="5"/>
        <v>6</v>
      </c>
      <c r="P12" s="8" t="str" cm="1">
        <f t="array" ref="P12">IF(O12="-", "-", IF(O12&lt;=3,"Low", IF(O12&lt;=9,"Medium", IF(O12&lt;=16,"High",”Extreme”))))</f>
        <v>Medium</v>
      </c>
      <c r="Q12" s="8" t="s">
        <v>51</v>
      </c>
      <c r="R12" s="8" t="s">
        <v>75</v>
      </c>
      <c r="S12" s="9" t="s">
        <v>37</v>
      </c>
    </row>
    <row r="13" spans="1:19" ht="48" x14ac:dyDescent="0.2">
      <c r="A13" s="7">
        <v>11</v>
      </c>
      <c r="B13" s="8" t="s">
        <v>48</v>
      </c>
      <c r="C13" s="12" t="s">
        <v>33</v>
      </c>
      <c r="D13" s="8" t="s">
        <v>22</v>
      </c>
      <c r="E13" s="8" t="str">
        <f t="shared" si="0"/>
        <v>2</v>
      </c>
      <c r="F13" s="8" t="s">
        <v>25</v>
      </c>
      <c r="G13" s="8" t="str">
        <f t="shared" si="1"/>
        <v>3</v>
      </c>
      <c r="H13" s="8">
        <f t="shared" si="2"/>
        <v>6</v>
      </c>
      <c r="I13" s="8" t="str" cm="1">
        <f t="array" ref="I13">IF(H13="-", "-", IF(H13&lt;=3,"Low", IF(H13&lt;=9,"Medium", IF(H13&lt;=16,"High",”Extreme”))))</f>
        <v>Medium</v>
      </c>
      <c r="J13" s="8" t="s">
        <v>76</v>
      </c>
      <c r="K13" s="8" t="str">
        <f>Table62[[#This Row],[Uncontrolled 
Risk Likelihood]]</f>
        <v>Unlikely</v>
      </c>
      <c r="L13" s="8" t="str">
        <f t="shared" si="3"/>
        <v>2</v>
      </c>
      <c r="M13" s="8" t="str">
        <f>Table62[[#This Row],[Uncontrolled 
Risk Consequence ]]</f>
        <v>Moderate</v>
      </c>
      <c r="N13" s="8" t="str">
        <f t="shared" si="4"/>
        <v>3</v>
      </c>
      <c r="O13" s="8">
        <f t="shared" si="5"/>
        <v>6</v>
      </c>
      <c r="P13" s="8" t="str" cm="1">
        <f t="array" ref="P13">IF(O13="-", "-", IF(O13&lt;=3,"Low", IF(O13&lt;=9,"Medium", IF(O13&lt;=16,"High",”Extreme”))))</f>
        <v>Medium</v>
      </c>
      <c r="Q13" s="8" t="s">
        <v>34</v>
      </c>
      <c r="R13" s="8" t="s">
        <v>77</v>
      </c>
      <c r="S13" s="9" t="s">
        <v>37</v>
      </c>
    </row>
    <row r="14" spans="1:19" ht="24" x14ac:dyDescent="0.2">
      <c r="A14" s="7">
        <v>12</v>
      </c>
      <c r="B14" s="8" t="s">
        <v>41</v>
      </c>
      <c r="C14" s="12" t="s">
        <v>78</v>
      </c>
      <c r="D14" s="8" t="s">
        <v>22</v>
      </c>
      <c r="E14" s="8" t="str">
        <f t="shared" ref="E14:E20" si="6">IF(D14="Rare", "1", IF(D14="Unlikely", "2", IF(D14="Possible", "3", IF(D14="Likely", "4", IF(D14="Almost Certain", "5", IF(D14 ="", "-" ))))))</f>
        <v>2</v>
      </c>
      <c r="F14" s="8" t="s">
        <v>27</v>
      </c>
      <c r="G14" s="8" t="str">
        <f t="shared" ref="G14:G20" si="7">IF(F14="Insignificant", "1", IF(F14="Minor", "2", IF(F14="Moderate", "3", IF(F14="Major", "4", IF(F14="Catastrophic", "5", IF(F14 ="", "-" ))))))</f>
        <v>2</v>
      </c>
      <c r="H14" s="8">
        <f t="shared" ref="H14:H20" si="8">IF(G14="-", "-", (E14*G14))</f>
        <v>4</v>
      </c>
      <c r="I14" s="8" t="str" cm="1">
        <f t="array" ref="I14">IF(H14="-", "-", IF(H14&lt;=3,"Low", IF(H14&lt;=9,"Medium", IF(H14&lt;=16,"High",”Extreme”))))</f>
        <v>Medium</v>
      </c>
      <c r="J14" s="8" t="s">
        <v>56</v>
      </c>
      <c r="K14" s="8" t="str">
        <f>Table62[[#This Row],[Uncontrolled 
Risk Likelihood]]</f>
        <v>Unlikely</v>
      </c>
      <c r="L14" s="8" t="str">
        <f t="shared" ref="L14:L20" si="9">IF(K14="Rare", "1", IF(K14="Unlikely", "2", IF(K14="Possible", "3", IF(K14="Likely", "4", IF(K14="Almost Certain", "5", IF(K14 ="", "-" ))))))</f>
        <v>2</v>
      </c>
      <c r="M14" s="8" t="str">
        <f>Table62[[#This Row],[Uncontrolled 
Risk Consequence ]]</f>
        <v>Minor</v>
      </c>
      <c r="N14" s="8" t="str">
        <f t="shared" ref="N14:N20" si="10">IF(M14="Insignificant", "1", IF(M14="Minor", "2", IF(M14="Moderate", "3", IF(M14="Major", "4", IF(M14="Catastrophic", "5", IF(M14 ="", "-" ))))))</f>
        <v>2</v>
      </c>
      <c r="O14" s="8">
        <f t="shared" ref="O14:O20" si="11">IF(L14="-", "-", (L14*N14))</f>
        <v>4</v>
      </c>
      <c r="P14" s="8" t="str" cm="1">
        <f t="array" ref="P14">IF(O14="-", "-", IF(O14&lt;=3,"Low", IF(O14&lt;=9,"Medium", IF(O14&lt;=16,"High",”Extreme”))))</f>
        <v>Medium</v>
      </c>
      <c r="Q14" s="8" t="s">
        <v>29</v>
      </c>
      <c r="R14" s="8" t="s">
        <v>53</v>
      </c>
      <c r="S14" s="9" t="s">
        <v>37</v>
      </c>
    </row>
    <row r="15" spans="1:19" ht="24" x14ac:dyDescent="0.2">
      <c r="A15" s="7">
        <v>13</v>
      </c>
      <c r="B15" s="8" t="s">
        <v>79</v>
      </c>
      <c r="C15" s="12" t="s">
        <v>78</v>
      </c>
      <c r="D15" s="8" t="s">
        <v>26</v>
      </c>
      <c r="E15" s="8" t="str">
        <f t="shared" si="6"/>
        <v>1</v>
      </c>
      <c r="F15" s="8" t="s">
        <v>23</v>
      </c>
      <c r="G15" s="8" t="str">
        <f t="shared" si="7"/>
        <v>5</v>
      </c>
      <c r="H15" s="8">
        <f t="shared" si="8"/>
        <v>5</v>
      </c>
      <c r="I15" s="8" t="str" cm="1">
        <f t="array" ref="I15">IF(H15="-", "-", IF(H15&lt;=3,"Low", IF(H15&lt;=9,"Medium", IF(H15&lt;=16,"High",”Extreme”))))</f>
        <v>Medium</v>
      </c>
      <c r="J15" s="8"/>
      <c r="K15" s="8" t="str">
        <f>Table62[[#This Row],[Uncontrolled 
Risk Likelihood]]</f>
        <v>Rare</v>
      </c>
      <c r="L15" s="8" t="str">
        <f t="shared" si="9"/>
        <v>1</v>
      </c>
      <c r="M15" s="8" t="str">
        <f>Table62[[#This Row],[Uncontrolled 
Risk Consequence ]]</f>
        <v>Catastrophic</v>
      </c>
      <c r="N15" s="8" t="str">
        <f t="shared" si="10"/>
        <v>5</v>
      </c>
      <c r="O15" s="8">
        <f t="shared" si="11"/>
        <v>5</v>
      </c>
      <c r="P15" s="8" t="str" cm="1">
        <f t="array" ref="P15">IF(O15="-", "-", IF(O15&lt;=3,"Low", IF(O15&lt;=9,"Medium", IF(O15&lt;=16,"High",”Extreme”))))</f>
        <v>Medium</v>
      </c>
      <c r="Q15" s="8" t="s">
        <v>29</v>
      </c>
      <c r="R15" s="8" t="s">
        <v>53</v>
      </c>
      <c r="S15" s="9" t="s">
        <v>37</v>
      </c>
    </row>
    <row r="16" spans="1:19" ht="24" x14ac:dyDescent="0.2">
      <c r="A16" s="7">
        <v>14</v>
      </c>
      <c r="B16" s="8" t="s">
        <v>40</v>
      </c>
      <c r="C16" s="12" t="s">
        <v>78</v>
      </c>
      <c r="D16" s="8" t="s">
        <v>28</v>
      </c>
      <c r="E16" s="8" t="str">
        <f t="shared" si="6"/>
        <v>3</v>
      </c>
      <c r="F16" s="8" t="s">
        <v>27</v>
      </c>
      <c r="G16" s="8" t="str">
        <f t="shared" si="7"/>
        <v>2</v>
      </c>
      <c r="H16" s="8">
        <f t="shared" si="8"/>
        <v>6</v>
      </c>
      <c r="I16" s="8" t="str" cm="1">
        <f t="array" ref="I16">IF(H16="-", "-", IF(H16&lt;=3,"Low", IF(H16&lt;=9,"Medium", IF(H16&lt;=16,"High",”Extreme”))))</f>
        <v>Medium</v>
      </c>
      <c r="J16" s="8" t="s">
        <v>57</v>
      </c>
      <c r="K16" s="8" t="str">
        <f>Table62[[#This Row],[Uncontrolled 
Risk Likelihood]]</f>
        <v>Possible</v>
      </c>
      <c r="L16" s="8" t="str">
        <f t="shared" si="9"/>
        <v>3</v>
      </c>
      <c r="M16" s="8" t="str">
        <f>Table62[[#This Row],[Uncontrolled 
Risk Consequence ]]</f>
        <v>Minor</v>
      </c>
      <c r="N16" s="8" t="str">
        <f t="shared" si="10"/>
        <v>2</v>
      </c>
      <c r="O16" s="8">
        <f t="shared" si="11"/>
        <v>6</v>
      </c>
      <c r="P16" s="8" t="str" cm="1">
        <f t="array" ref="P16">IF(O16="-", "-", IF(O16&lt;=3,"Low", IF(O16&lt;=9,"Medium", IF(O16&lt;=16,"High",”Extreme”))))</f>
        <v>Medium</v>
      </c>
      <c r="Q16" s="8" t="s">
        <v>29</v>
      </c>
      <c r="R16" s="8" t="s">
        <v>53</v>
      </c>
      <c r="S16" s="9" t="s">
        <v>37</v>
      </c>
    </row>
    <row r="17" spans="1:19" ht="24" x14ac:dyDescent="0.2">
      <c r="A17" s="7">
        <v>15</v>
      </c>
      <c r="B17" s="8" t="s">
        <v>38</v>
      </c>
      <c r="C17" s="12" t="s">
        <v>78</v>
      </c>
      <c r="D17" s="8" t="s">
        <v>22</v>
      </c>
      <c r="E17" s="8" t="str">
        <f t="shared" si="6"/>
        <v>2</v>
      </c>
      <c r="F17" s="8" t="s">
        <v>25</v>
      </c>
      <c r="G17" s="8" t="str">
        <f t="shared" si="7"/>
        <v>3</v>
      </c>
      <c r="H17" s="8">
        <f t="shared" si="8"/>
        <v>6</v>
      </c>
      <c r="I17" s="8" t="str" cm="1">
        <f t="array" ref="I17">IF(H17="-", "-", IF(H17&lt;=3,"Low", IF(H17&lt;=9,"Medium", IF(H17&lt;=16,"High",”Extreme”))))</f>
        <v>Medium</v>
      </c>
      <c r="J17" s="8" t="s">
        <v>57</v>
      </c>
      <c r="K17" s="8" t="str">
        <f>Table62[[#This Row],[Uncontrolled 
Risk Likelihood]]</f>
        <v>Unlikely</v>
      </c>
      <c r="L17" s="8" t="str">
        <f t="shared" si="9"/>
        <v>2</v>
      </c>
      <c r="M17" s="8" t="str">
        <f>Table62[[#This Row],[Uncontrolled 
Risk Consequence ]]</f>
        <v>Moderate</v>
      </c>
      <c r="N17" s="8" t="str">
        <f t="shared" si="10"/>
        <v>3</v>
      </c>
      <c r="O17" s="8">
        <f t="shared" si="11"/>
        <v>6</v>
      </c>
      <c r="P17" s="8" t="str" cm="1">
        <f t="array" ref="P17">IF(O17="-", "-", IF(O17&lt;=3,"Low", IF(O17&lt;=9,"Medium", IF(O17&lt;=16,"High",”Extreme”))))</f>
        <v>Medium</v>
      </c>
      <c r="Q17" s="8" t="s">
        <v>29</v>
      </c>
      <c r="R17" s="8" t="s">
        <v>53</v>
      </c>
      <c r="S17" s="9" t="s">
        <v>37</v>
      </c>
    </row>
    <row r="18" spans="1:19" ht="48" x14ac:dyDescent="0.2">
      <c r="A18" s="7">
        <v>16</v>
      </c>
      <c r="B18" s="8" t="s">
        <v>45</v>
      </c>
      <c r="C18" s="12" t="s">
        <v>36</v>
      </c>
      <c r="D18" s="8" t="s">
        <v>22</v>
      </c>
      <c r="E18" s="8" t="str">
        <f t="shared" si="6"/>
        <v>2</v>
      </c>
      <c r="F18" s="8" t="s">
        <v>25</v>
      </c>
      <c r="G18" s="8" t="str">
        <f t="shared" si="7"/>
        <v>3</v>
      </c>
      <c r="H18" s="8">
        <f t="shared" si="8"/>
        <v>6</v>
      </c>
      <c r="I18" s="8" t="str" cm="1">
        <f t="array" ref="I18">IF(H18="-", "-", IF(H18&lt;=3,"Low", IF(H18&lt;=9,"Medium", IF(H18&lt;=16,"High",”Extreme”))))</f>
        <v>Medium</v>
      </c>
      <c r="J18" s="8" t="s">
        <v>58</v>
      </c>
      <c r="K18" s="8" t="s">
        <v>26</v>
      </c>
      <c r="L18" s="8" t="str">
        <f t="shared" si="9"/>
        <v>1</v>
      </c>
      <c r="M18" s="8" t="str">
        <f>Table62[[#This Row],[Uncontrolled 
Risk Consequence ]]</f>
        <v>Moderate</v>
      </c>
      <c r="N18" s="8" t="str">
        <f t="shared" si="10"/>
        <v>3</v>
      </c>
      <c r="O18" s="8">
        <f t="shared" si="11"/>
        <v>3</v>
      </c>
      <c r="P18" s="8" t="str" cm="1">
        <f t="array" ref="P18">IF(O18="-", "-", IF(O18&lt;=3,"Low", IF(O18&lt;=9,"Medium", IF(O18&lt;=16,"High",”Extreme”))))</f>
        <v>Low</v>
      </c>
      <c r="Q18" s="8" t="s">
        <v>51</v>
      </c>
      <c r="R18" s="8" t="s">
        <v>53</v>
      </c>
      <c r="S18" s="9" t="s">
        <v>37</v>
      </c>
    </row>
    <row r="19" spans="1:19" ht="36" x14ac:dyDescent="0.2">
      <c r="A19" s="7">
        <v>17</v>
      </c>
      <c r="B19" s="8" t="s">
        <v>47</v>
      </c>
      <c r="C19" s="12" t="s">
        <v>36</v>
      </c>
      <c r="D19" s="8" t="s">
        <v>26</v>
      </c>
      <c r="E19" s="8" t="str">
        <f t="shared" si="6"/>
        <v>1</v>
      </c>
      <c r="F19" s="8" t="s">
        <v>24</v>
      </c>
      <c r="G19" s="8" t="str">
        <f t="shared" si="7"/>
        <v>4</v>
      </c>
      <c r="H19" s="8">
        <f t="shared" si="8"/>
        <v>4</v>
      </c>
      <c r="I19" s="8" t="str" cm="1">
        <f t="array" ref="I19">IF(H19="-", "-", IF(H19&lt;=3,"Low", IF(H19&lt;=9,"Medium", IF(H19&lt;=16,"High",”Extreme”))))</f>
        <v>Medium</v>
      </c>
      <c r="J19" s="8" t="s">
        <v>58</v>
      </c>
      <c r="K19" s="8" t="str">
        <f>Table62[[#This Row],[Uncontrolled 
Risk Likelihood]]</f>
        <v>Rare</v>
      </c>
      <c r="L19" s="8" t="str">
        <f t="shared" si="9"/>
        <v>1</v>
      </c>
      <c r="M19" s="8" t="str">
        <f>Table62[[#This Row],[Uncontrolled 
Risk Consequence ]]</f>
        <v>Major</v>
      </c>
      <c r="N19" s="8" t="str">
        <f t="shared" si="10"/>
        <v>4</v>
      </c>
      <c r="O19" s="8">
        <f t="shared" si="11"/>
        <v>4</v>
      </c>
      <c r="P19" s="8" t="str" cm="1">
        <f t="array" ref="P19">IF(O19="-", "-", IF(O19&lt;=3,"Low", IF(O19&lt;=9,"Medium", IF(O19&lt;=16,"High",”Extreme”))))</f>
        <v>Medium</v>
      </c>
      <c r="Q19" s="8" t="s">
        <v>51</v>
      </c>
      <c r="R19" s="8"/>
      <c r="S19" s="9" t="s">
        <v>37</v>
      </c>
    </row>
    <row r="20" spans="1:19" ht="12" x14ac:dyDescent="0.2">
      <c r="A20" s="7">
        <v>18</v>
      </c>
      <c r="B20" s="8" t="s">
        <v>46</v>
      </c>
      <c r="C20" s="12" t="s">
        <v>36</v>
      </c>
      <c r="D20" s="8" t="s">
        <v>26</v>
      </c>
      <c r="E20" s="8" t="str">
        <f t="shared" si="6"/>
        <v>1</v>
      </c>
      <c r="F20" s="8" t="s">
        <v>25</v>
      </c>
      <c r="G20" s="8" t="str">
        <f t="shared" si="7"/>
        <v>3</v>
      </c>
      <c r="H20" s="8">
        <f t="shared" si="8"/>
        <v>3</v>
      </c>
      <c r="I20" s="8" t="str" cm="1">
        <f t="array" ref="I20">IF(H20="-", "-", IF(H20&lt;=3,"Low", IF(H20&lt;=9,"Medium", IF(H20&lt;=16,"High",”Extreme”))))</f>
        <v>Low</v>
      </c>
      <c r="J20" s="8" t="s">
        <v>59</v>
      </c>
      <c r="K20" s="8" t="str">
        <f>Table62[[#This Row],[Uncontrolled 
Risk Likelihood]]</f>
        <v>Rare</v>
      </c>
      <c r="L20" s="8" t="str">
        <f t="shared" si="9"/>
        <v>1</v>
      </c>
      <c r="M20" s="8" t="str">
        <f>Table62[[#This Row],[Uncontrolled 
Risk Consequence ]]</f>
        <v>Moderate</v>
      </c>
      <c r="N20" s="8" t="str">
        <f t="shared" si="10"/>
        <v>3</v>
      </c>
      <c r="O20" s="8">
        <f t="shared" si="11"/>
        <v>3</v>
      </c>
      <c r="P20" s="8" t="str" cm="1">
        <f t="array" ref="P20">IF(O20="-", "-", IF(O20&lt;=3,"Low", IF(O20&lt;=9,"Medium", IF(O20&lt;=16,"High",”Extreme”))))</f>
        <v>Low</v>
      </c>
      <c r="Q20" s="8" t="s">
        <v>51</v>
      </c>
      <c r="R20" s="8" t="s">
        <v>53</v>
      </c>
      <c r="S20" s="9" t="s">
        <v>37</v>
      </c>
    </row>
  </sheetData>
  <mergeCells count="3">
    <mergeCell ref="B1:C1"/>
    <mergeCell ref="D1:J1"/>
    <mergeCell ref="K1:Q1"/>
  </mergeCells>
  <conditionalFormatting sqref="I1:I1048576 P1:P1048576 Q3:Q20">
    <cfRule type="cellIs" dxfId="3" priority="5" operator="equal">
      <formula>"High"</formula>
    </cfRule>
    <cfRule type="cellIs" dxfId="2" priority="6" operator="equal">
      <formula>"Extreme"</formula>
    </cfRule>
    <cfRule type="cellIs" dxfId="1" priority="7" operator="equal">
      <formula>"Medium"</formula>
    </cfRule>
    <cfRule type="cellIs" dxfId="0" priority="8" operator="equal">
      <formula>"Low"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B6FE4DF3316746BD2C0485BC0CDC30" ma:contentTypeVersion="18" ma:contentTypeDescription="Create a new document." ma:contentTypeScope="" ma:versionID="dc3219b886459b42bd743bb0e592b6c9">
  <xsd:schema xmlns:xsd="http://www.w3.org/2001/XMLSchema" xmlns:xs="http://www.w3.org/2001/XMLSchema" xmlns:p="http://schemas.microsoft.com/office/2006/metadata/properties" xmlns:ns2="b0edff9f-f583-499e-b21b-886a4fe954dc" xmlns:ns3="4e250c83-6268-4b01-bfb6-9f16e92f52b2" targetNamespace="http://schemas.microsoft.com/office/2006/metadata/properties" ma:root="true" ma:fieldsID="5fa9e72e5fcbebab1a936c6f98cbdf84" ns2:_="" ns3:_="">
    <xsd:import namespace="b0edff9f-f583-499e-b21b-886a4fe954dc"/>
    <xsd:import namespace="4e250c83-6268-4b01-bfb6-9f16e92f52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edff9f-f583-499e-b21b-886a4fe954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a4991942-6bab-4256-82a6-5f8a1d8300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250c83-6268-4b01-bfb6-9f16e92f52b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298f1d6-0ca6-47c1-b534-c3c11f13dcce}" ma:internalName="TaxCatchAll" ma:showField="CatchAllData" ma:web="4e250c83-6268-4b01-bfb6-9f16e92f52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e250c83-6268-4b01-bfb6-9f16e92f52b2" xsi:nil="true"/>
    <lcf76f155ced4ddcb4097134ff3c332f xmlns="b0edff9f-f583-499e-b21b-886a4fe954d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0DC979F-7D2F-43A9-A4DC-F200CFCCA5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edff9f-f583-499e-b21b-886a4fe954dc"/>
    <ds:schemaRef ds:uri="4e250c83-6268-4b01-bfb6-9f16e92f52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04D9371-ACB7-432C-9EE2-8ADD133975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E638DE-AD24-4CFA-AEDE-6372780E0B3B}">
  <ds:schemaRefs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d85fcd14-46c7-47dd-b0d6-6eac4485e6f4"/>
    <ds:schemaRef ds:uri="http://purl.org/dc/terms/"/>
    <ds:schemaRef ds:uri="http://purl.org/dc/elements/1.1/"/>
    <ds:schemaRef ds:uri="http://schemas.openxmlformats.org/package/2006/metadata/core-properties"/>
    <ds:schemaRef ds:uri="44fd0af5-c357-4d63-974e-079845c1ecc2"/>
    <ds:schemaRef ds:uri="http://schemas.microsoft.com/office/2006/metadata/properties"/>
    <ds:schemaRef ds:uri="4e250c83-6268-4b01-bfb6-9f16e92f52b2"/>
    <ds:schemaRef ds:uri="b0edff9f-f583-499e-b21b-886a4fe954d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Risk register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Action items register template</dc:title>
  <dc:subject/>
  <dc:creator>Justin Hogg</dc:creator>
  <cp:keywords/>
  <dc:description/>
  <cp:lastModifiedBy>Justin Hogg</cp:lastModifiedBy>
  <cp:revision/>
  <dcterms:created xsi:type="dcterms:W3CDTF">2021-09-24T01:16:38Z</dcterms:created>
  <dcterms:modified xsi:type="dcterms:W3CDTF">2025-09-18T02:49:50Z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0x01010054B6FE4DF3316746BD2C0485BC0CDC30</vt:lpwstr>
  </property>
  <property fmtid="{D5CDD505-2E9C-101B-9397-08002B2CF9AE}" pid="3" name="MediaServiceImageTags">
    <vt:lpwstr/>
  </property>
</Properties>
</file>